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/>
  <bookViews>
    <workbookView xWindow="0" yWindow="0" windowWidth="15600" windowHeight="11760"/>
  </bookViews>
  <sheets>
    <sheet name="GSTR-9" sheetId="16" r:id="rId1"/>
    <sheet name="Working" sheetId="15" r:id="rId2"/>
  </sheets>
  <calcPr calcId="124519"/>
</workbook>
</file>

<file path=xl/calcChain.xml><?xml version="1.0" encoding="utf-8"?>
<calcChain xmlns="http://schemas.openxmlformats.org/spreadsheetml/2006/main">
  <c r="E26" i="16"/>
  <c r="D26"/>
  <c r="D35" s="1"/>
  <c r="C26"/>
  <c r="C35" s="1"/>
  <c r="E24"/>
  <c r="D24"/>
  <c r="C24"/>
  <c r="H18" i="15"/>
  <c r="H6"/>
  <c r="D25" i="16" l="1"/>
  <c r="D28" s="1"/>
  <c r="C25"/>
  <c r="C28" s="1"/>
  <c r="E25"/>
  <c r="E28" s="1"/>
  <c r="E35"/>
  <c r="B70" i="15" l="1"/>
  <c r="B16" i="16" s="1"/>
  <c r="B71" i="15"/>
  <c r="B17" i="16" s="1"/>
  <c r="D69" i="15"/>
  <c r="D15" i="16" s="1"/>
  <c r="B69" i="15"/>
  <c r="B15" i="16" s="1"/>
  <c r="B62" i="15"/>
  <c r="C70"/>
  <c r="C16" i="16" s="1"/>
  <c r="D62" i="15"/>
  <c r="C69"/>
  <c r="C15" i="16" s="1"/>
  <c r="B63" i="15" l="1"/>
  <c r="D63"/>
  <c r="D71"/>
  <c r="D17" i="16" s="1"/>
  <c r="E69" i="15"/>
  <c r="E15" i="16" s="1"/>
  <c r="C71" i="15"/>
  <c r="C17" i="16" s="1"/>
  <c r="D70" i="15"/>
  <c r="D16" i="16" s="1"/>
  <c r="E70" i="15"/>
  <c r="E16" i="16" s="1"/>
  <c r="G64" i="15"/>
  <c r="C62"/>
  <c r="E37"/>
  <c r="E36"/>
  <c r="G36" s="1"/>
  <c r="E35"/>
  <c r="G35" s="1"/>
  <c r="F38"/>
  <c r="D38"/>
  <c r="C38"/>
  <c r="C63" l="1"/>
  <c r="G37"/>
  <c r="E71"/>
  <c r="E17" i="16" s="1"/>
  <c r="E62" i="15"/>
  <c r="G38"/>
  <c r="E38"/>
  <c r="E63" l="1"/>
  <c r="F29"/>
  <c r="F28"/>
  <c r="F27"/>
  <c r="B21"/>
  <c r="F18"/>
  <c r="N17"/>
  <c r="E17"/>
  <c r="G17" s="1"/>
  <c r="D29"/>
  <c r="D51"/>
  <c r="B9"/>
  <c r="N4"/>
  <c r="E8" i="16" l="1"/>
  <c r="E37" s="1"/>
  <c r="E29"/>
  <c r="E30" s="1"/>
  <c r="D28" i="15"/>
  <c r="D73"/>
  <c r="D19" i="16" s="1"/>
  <c r="D68" i="15"/>
  <c r="D14" i="16" s="1"/>
  <c r="C73" i="15"/>
  <c r="C19" i="16" s="1"/>
  <c r="C68" i="15"/>
  <c r="C14" i="16" s="1"/>
  <c r="B73" i="15"/>
  <c r="B19" i="16" s="1"/>
  <c r="B68" i="15"/>
  <c r="B14" i="16" s="1"/>
  <c r="E5" i="15"/>
  <c r="E29" s="1"/>
  <c r="E7" i="16" s="1"/>
  <c r="E68" i="15"/>
  <c r="E14" i="16" s="1"/>
  <c r="E73" i="15"/>
  <c r="E19" i="16" s="1"/>
  <c r="D6" i="15"/>
  <c r="D53"/>
  <c r="F6"/>
  <c r="C29"/>
  <c r="C28"/>
  <c r="C18"/>
  <c r="E16"/>
  <c r="G16" s="1"/>
  <c r="B27"/>
  <c r="D27"/>
  <c r="D18"/>
  <c r="F30"/>
  <c r="E3"/>
  <c r="E4"/>
  <c r="C6"/>
  <c r="E15"/>
  <c r="E27" s="1"/>
  <c r="C27"/>
  <c r="D52"/>
  <c r="D6" i="16" l="1"/>
  <c r="D5"/>
  <c r="B5"/>
  <c r="B9" s="1"/>
  <c r="B6"/>
  <c r="C6"/>
  <c r="C5"/>
  <c r="E6"/>
  <c r="E5"/>
  <c r="E31"/>
  <c r="E36"/>
  <c r="C29"/>
  <c r="C30" s="1"/>
  <c r="C7"/>
  <c r="C8"/>
  <c r="C37" s="1"/>
  <c r="D8"/>
  <c r="D37" s="1"/>
  <c r="D29"/>
  <c r="D30" s="1"/>
  <c r="D7"/>
  <c r="G29" i="15"/>
  <c r="B72"/>
  <c r="B18" i="16" s="1"/>
  <c r="D72" i="15"/>
  <c r="D18" i="16" s="1"/>
  <c r="E72" i="15"/>
  <c r="E18" i="16" s="1"/>
  <c r="C72" i="15"/>
  <c r="C18" i="16" s="1"/>
  <c r="D30" i="15"/>
  <c r="G28"/>
  <c r="C30"/>
  <c r="G15"/>
  <c r="G18" s="1"/>
  <c r="G20" s="1"/>
  <c r="G22" s="1"/>
  <c r="E28"/>
  <c r="E6"/>
  <c r="E18"/>
  <c r="D9" i="16" l="1"/>
  <c r="D31"/>
  <c r="D36"/>
  <c r="C31"/>
  <c r="C36"/>
  <c r="E9"/>
  <c r="C9"/>
  <c r="G6" i="15"/>
  <c r="G8" s="1"/>
  <c r="G10" s="1"/>
  <c r="E30"/>
  <c r="G27"/>
  <c r="G30" l="1"/>
</calcChain>
</file>

<file path=xl/sharedStrings.xml><?xml version="1.0" encoding="utf-8"?>
<sst xmlns="http://schemas.openxmlformats.org/spreadsheetml/2006/main" count="138" uniqueCount="66">
  <si>
    <t>As per GSTR-2A</t>
  </si>
  <si>
    <t>As per GSTR-3B</t>
  </si>
  <si>
    <t>IGST</t>
  </si>
  <si>
    <t>CGST</t>
  </si>
  <si>
    <t>SGST</t>
  </si>
  <si>
    <t>Sale</t>
  </si>
  <si>
    <t>Difference</t>
  </si>
  <si>
    <t/>
  </si>
  <si>
    <t>Tax (Liability) on Purchase</t>
  </si>
  <si>
    <t>Net</t>
  </si>
  <si>
    <t>Paid</t>
  </si>
  <si>
    <t>(Net Payable) /Carry Forward</t>
  </si>
  <si>
    <t>Late Fees</t>
  </si>
  <si>
    <t>Net Payble</t>
  </si>
  <si>
    <t>Taxable</t>
  </si>
  <si>
    <t>Tax Fre</t>
  </si>
  <si>
    <t>As per Books of Accounts</t>
  </si>
  <si>
    <t>But Missed to be shown in Balance Sheet</t>
  </si>
  <si>
    <t>For Reporting Purpose &amp; Checking with Annual Return</t>
  </si>
  <si>
    <t>Difference (GSTR-2A - Books of Accounts)</t>
  </si>
  <si>
    <t>Opening Credit</t>
  </si>
  <si>
    <t>Closing Credit</t>
  </si>
  <si>
    <t>As per Electronic Credit</t>
  </si>
  <si>
    <t>As Per Opening Balance</t>
  </si>
  <si>
    <t>As Per Closing Balance</t>
  </si>
  <si>
    <t>As per Balance Sheet</t>
  </si>
  <si>
    <t>Difference (Books of Accounts - GSTR-3B) of Current Year</t>
  </si>
  <si>
    <t>Adjustment of Difference (Books of Accounts - GSTR-3B) of Previous Year Table no. 10,11,12,13</t>
  </si>
  <si>
    <t>As per GSTR-1</t>
  </si>
  <si>
    <t>B2B</t>
  </si>
  <si>
    <t>B2C</t>
  </si>
  <si>
    <t>Credit Notes B2B</t>
  </si>
  <si>
    <t>HSN Wise</t>
  </si>
  <si>
    <t>Diff [As per (GSTR-1)-(GST-3B)]</t>
  </si>
  <si>
    <t>10. Supplies / tax declared through Amendments (+) (net of debit notes)</t>
  </si>
  <si>
    <t>11. Supplies / tax reduced through Amendments (-) (net of credit notes)</t>
  </si>
  <si>
    <t>12. Reversal of ITC availed during previous financial year</t>
  </si>
  <si>
    <t>13. ITC availed for the previous financial year</t>
  </si>
  <si>
    <t>Total turnover(5N + 10 - 11)</t>
  </si>
  <si>
    <t xml:space="preserve">What we exactly do in table 4 of GSTR-9 </t>
  </si>
  <si>
    <t>Total Difference (Books of Accounts - GSTR-3B) of [Previous Year+Current Year] i.e it should be adjusted in GSTR-9 of 2018-19</t>
  </si>
  <si>
    <t xml:space="preserve">What we exactly do in table 10,11,12,13 of GSTR-9 </t>
  </si>
  <si>
    <t xml:space="preserve">What we exactly do in table 6 of GSTR-9 </t>
  </si>
  <si>
    <t>(A) Total amount of input tax credit availed through FORM GSTR-3B (sum total of Table 4A of FORM GSTR-3B)</t>
  </si>
  <si>
    <t>IGST (Include RCM)</t>
  </si>
  <si>
    <t>CGST (Include RCM)</t>
  </si>
  <si>
    <t>SGST (Include RCM)</t>
  </si>
  <si>
    <t>(B) Inward supplies (Total Inputs) Other than RCM</t>
  </si>
  <si>
    <t>(C)RCM</t>
  </si>
  <si>
    <t>(D)Import of Goods (Total Input)</t>
  </si>
  <si>
    <t>(E) Sub-total (B to D above)</t>
  </si>
  <si>
    <t xml:space="preserve">(F) Any Other ITC </t>
  </si>
  <si>
    <t>(G) Total ITC availed</t>
  </si>
  <si>
    <t xml:space="preserve">What we exactly do in table 8 of GSTR-9 </t>
  </si>
  <si>
    <t>(A) ITC as per GSTR-2A (Table 3 &amp; 5 thereof)</t>
  </si>
  <si>
    <t>(B) ITC as per sum total of 6(B) and 6(H) above</t>
  </si>
  <si>
    <t>(C) Table no 13 (ITC availed for the previous financial year)</t>
  </si>
  <si>
    <t>Exempt</t>
  </si>
  <si>
    <t xml:space="preserve">What we exactly do in GSTR-9 </t>
  </si>
  <si>
    <t>1. Two Lines Gap</t>
  </si>
  <si>
    <t>2. Delete Table no. 10, 11, 12,13 in existing Format</t>
  </si>
  <si>
    <t>3. From Area of GSTR-1 to till end use Control Copy = Control Paste</t>
  </si>
  <si>
    <t>Tax (Liability) on Sale (Without RCM)</t>
  </si>
  <si>
    <t>Tax (Liability) on Purchase (Without RCM)</t>
  </si>
  <si>
    <t>RCM</t>
  </si>
  <si>
    <t>Just Fill Green cells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</si>
</sst>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 val="singleAccounting"/>
      <sz val="11"/>
      <color theme="1"/>
      <name val="Times New Roman"/>
      <family val="1"/>
    </font>
    <font>
      <b/>
      <sz val="16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3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74">
    <xf numFmtId="0" fontId="0" fillId="0" borderId="0" xfId="0"/>
    <xf numFmtId="43" fontId="4" fillId="0" borderId="0" xfId="1" applyFont="1"/>
    <xf numFmtId="43" fontId="5" fillId="0" borderId="0" xfId="1" applyFont="1"/>
    <xf numFmtId="43" fontId="4" fillId="0" borderId="0" xfId="1" applyFont="1" applyFill="1"/>
    <xf numFmtId="43" fontId="4" fillId="0" borderId="0" xfId="1" quotePrefix="1" applyFont="1"/>
    <xf numFmtId="43" fontId="5" fillId="0" borderId="0" xfId="1" applyFont="1" applyFill="1"/>
    <xf numFmtId="43" fontId="5" fillId="0" borderId="0" xfId="1" applyFont="1" applyAlignment="1">
      <alignment horizontal="left" wrapText="1"/>
    </xf>
    <xf numFmtId="43" fontId="4" fillId="4" borderId="0" xfId="1" applyFont="1" applyFill="1"/>
    <xf numFmtId="43" fontId="5" fillId="0" borderId="1" xfId="1" applyFont="1" applyBorder="1"/>
    <xf numFmtId="43" fontId="4" fillId="0" borderId="1" xfId="1" applyFont="1" applyBorder="1"/>
    <xf numFmtId="43" fontId="5" fillId="0" borderId="1" xfId="1" applyFont="1" applyFill="1" applyBorder="1"/>
    <xf numFmtId="43" fontId="5" fillId="0" borderId="0" xfId="1" applyFont="1" applyAlignment="1">
      <alignment wrapText="1"/>
    </xf>
    <xf numFmtId="43" fontId="5" fillId="0" borderId="1" xfId="1" applyFont="1" applyBorder="1" applyAlignment="1">
      <alignment wrapText="1"/>
    </xf>
    <xf numFmtId="43" fontId="4" fillId="0" borderId="0" xfId="1" applyFont="1" applyAlignment="1">
      <alignment wrapText="1"/>
    </xf>
    <xf numFmtId="43" fontId="5" fillId="0" borderId="0" xfId="1" applyFont="1" applyAlignment="1">
      <alignment horizontal="center" vertical="center"/>
    </xf>
    <xf numFmtId="43" fontId="6" fillId="0" borderId="0" xfId="1" applyFont="1" applyFill="1" applyAlignment="1">
      <alignment horizontal="center"/>
    </xf>
    <xf numFmtId="43" fontId="4" fillId="0" borderId="1" xfId="1" applyFont="1" applyBorder="1" applyAlignment="1"/>
    <xf numFmtId="43" fontId="5" fillId="0" borderId="0" xfId="1" applyFont="1" applyAlignment="1"/>
    <xf numFmtId="43" fontId="4" fillId="0" borderId="0" xfId="1" applyFont="1" applyAlignment="1"/>
    <xf numFmtId="43" fontId="5" fillId="0" borderId="1" xfId="1" applyFont="1" applyFill="1" applyBorder="1" applyAlignment="1">
      <alignment vertical="center"/>
    </xf>
    <xf numFmtId="43" fontId="4" fillId="3" borderId="1" xfId="1" applyFont="1" applyFill="1" applyBorder="1" applyAlignment="1"/>
    <xf numFmtId="43" fontId="5" fillId="2" borderId="6" xfId="1" applyFont="1" applyFill="1" applyBorder="1"/>
    <xf numFmtId="43" fontId="5" fillId="0" borderId="0" xfId="1" applyFont="1" applyBorder="1"/>
    <xf numFmtId="43" fontId="4" fillId="0" borderId="11" xfId="1" applyFont="1" applyBorder="1" applyAlignment="1"/>
    <xf numFmtId="43" fontId="5" fillId="0" borderId="6" xfId="1" applyFont="1" applyBorder="1"/>
    <xf numFmtId="43" fontId="6" fillId="3" borderId="0" xfId="1" applyFont="1" applyFill="1" applyAlignment="1">
      <alignment horizontal="center"/>
    </xf>
    <xf numFmtId="43" fontId="4" fillId="3" borderId="2" xfId="1" applyFont="1" applyFill="1" applyBorder="1" applyAlignment="1">
      <alignment vertical="center"/>
    </xf>
    <xf numFmtId="43" fontId="4" fillId="3" borderId="1" xfId="1" applyFont="1" applyFill="1" applyBorder="1"/>
    <xf numFmtId="43" fontId="4" fillId="0" borderId="0" xfId="1" applyFont="1" applyBorder="1" applyAlignment="1"/>
    <xf numFmtId="43" fontId="4" fillId="3" borderId="0" xfId="1" applyFont="1" applyFill="1"/>
    <xf numFmtId="43" fontId="5" fillId="2" borderId="1" xfId="1" applyFont="1" applyFill="1" applyBorder="1" applyAlignment="1">
      <alignment horizontal="center"/>
    </xf>
    <xf numFmtId="43" fontId="5" fillId="3" borderId="1" xfId="1" applyFont="1" applyFill="1" applyBorder="1" applyAlignment="1">
      <alignment horizontal="center" vertical="center"/>
    </xf>
    <xf numFmtId="43" fontId="5" fillId="2" borderId="10" xfId="1" applyFont="1" applyFill="1" applyBorder="1" applyAlignment="1">
      <alignment horizontal="center"/>
    </xf>
    <xf numFmtId="43" fontId="5" fillId="2" borderId="9" xfId="1" applyFont="1" applyFill="1" applyBorder="1" applyAlignment="1">
      <alignment horizontal="center"/>
    </xf>
    <xf numFmtId="43" fontId="5" fillId="2" borderId="7" xfId="1" applyFont="1" applyFill="1" applyBorder="1" applyAlignment="1">
      <alignment horizontal="center"/>
    </xf>
    <xf numFmtId="43" fontId="6" fillId="4" borderId="0" xfId="1" applyFont="1" applyFill="1" applyAlignment="1">
      <alignment horizontal="center"/>
    </xf>
    <xf numFmtId="43" fontId="5" fillId="2" borderId="3" xfId="1" applyFont="1" applyFill="1" applyBorder="1" applyAlignment="1">
      <alignment horizontal="center"/>
    </xf>
    <xf numFmtId="43" fontId="5" fillId="2" borderId="4" xfId="1" applyFont="1" applyFill="1" applyBorder="1" applyAlignment="1">
      <alignment horizontal="center"/>
    </xf>
    <xf numFmtId="43" fontId="5" fillId="2" borderId="5" xfId="1" applyFont="1" applyFill="1" applyBorder="1" applyAlignment="1">
      <alignment horizontal="center"/>
    </xf>
    <xf numFmtId="43" fontId="5" fillId="0" borderId="0" xfId="1" applyFont="1" applyAlignment="1">
      <alignment horizontal="center" vertical="center"/>
    </xf>
    <xf numFmtId="43" fontId="5" fillId="0" borderId="1" xfId="1" applyFont="1" applyBorder="1" applyAlignment="1" applyProtection="1">
      <alignment horizontal="center" vertical="center"/>
      <protection hidden="1"/>
    </xf>
    <xf numFmtId="43" fontId="4" fillId="0" borderId="1" xfId="1" applyFont="1" applyBorder="1" applyProtection="1">
      <protection hidden="1"/>
    </xf>
    <xf numFmtId="43" fontId="5" fillId="0" borderId="1" xfId="1" applyFont="1" applyFill="1" applyBorder="1" applyProtection="1">
      <protection hidden="1"/>
    </xf>
    <xf numFmtId="43" fontId="5" fillId="0" borderId="1" xfId="1" applyFont="1" applyBorder="1" applyProtection="1">
      <protection hidden="1"/>
    </xf>
    <xf numFmtId="43" fontId="4" fillId="0" borderId="1" xfId="1" applyFont="1" applyFill="1" applyBorder="1" applyProtection="1">
      <protection hidden="1"/>
    </xf>
    <xf numFmtId="43" fontId="5" fillId="0" borderId="0" xfId="1" applyFont="1" applyBorder="1" applyProtection="1">
      <protection hidden="1"/>
    </xf>
    <xf numFmtId="43" fontId="5" fillId="0" borderId="1" xfId="1" applyFont="1" applyBorder="1" applyAlignment="1" applyProtection="1">
      <alignment wrapText="1"/>
      <protection hidden="1"/>
    </xf>
    <xf numFmtId="43" fontId="5" fillId="0" borderId="1" xfId="1" applyFont="1" applyFill="1" applyBorder="1" applyAlignment="1" applyProtection="1">
      <alignment vertical="center"/>
      <protection hidden="1"/>
    </xf>
    <xf numFmtId="43" fontId="4" fillId="0" borderId="1" xfId="1" applyFont="1" applyBorder="1" applyAlignment="1" applyProtection="1">
      <protection hidden="1"/>
    </xf>
    <xf numFmtId="43" fontId="4" fillId="0" borderId="0" xfId="1" applyFont="1" applyProtection="1">
      <protection hidden="1"/>
    </xf>
    <xf numFmtId="43" fontId="5" fillId="2" borderId="3" xfId="1" applyFont="1" applyFill="1" applyBorder="1" applyAlignment="1" applyProtection="1">
      <alignment horizontal="center"/>
      <protection hidden="1"/>
    </xf>
    <xf numFmtId="43" fontId="5" fillId="2" borderId="4" xfId="1" applyFont="1" applyFill="1" applyBorder="1" applyAlignment="1" applyProtection="1">
      <alignment horizontal="center"/>
      <protection hidden="1"/>
    </xf>
    <xf numFmtId="43" fontId="5" fillId="0" borderId="0" xfId="1" applyFont="1" applyProtection="1">
      <protection hidden="1"/>
    </xf>
    <xf numFmtId="43" fontId="4" fillId="0" borderId="2" xfId="1" applyFont="1" applyBorder="1" applyAlignment="1" applyProtection="1">
      <alignment vertical="center"/>
      <protection hidden="1"/>
    </xf>
    <xf numFmtId="43" fontId="6" fillId="0" borderId="0" xfId="1" applyFont="1" applyFill="1" applyAlignment="1" applyProtection="1">
      <alignment horizontal="center"/>
      <protection hidden="1"/>
    </xf>
    <xf numFmtId="43" fontId="7" fillId="6" borderId="3" xfId="1" applyFont="1" applyFill="1" applyBorder="1" applyAlignment="1" applyProtection="1">
      <alignment horizontal="center"/>
      <protection hidden="1"/>
    </xf>
    <xf numFmtId="43" fontId="7" fillId="6" borderId="4" xfId="1" applyFont="1" applyFill="1" applyBorder="1" applyAlignment="1" applyProtection="1">
      <alignment horizontal="center"/>
      <protection hidden="1"/>
    </xf>
    <xf numFmtId="43" fontId="5" fillId="2" borderId="6" xfId="1" applyFont="1" applyFill="1" applyBorder="1" applyProtection="1">
      <protection hidden="1"/>
    </xf>
    <xf numFmtId="43" fontId="4" fillId="0" borderId="6" xfId="1" applyFont="1" applyBorder="1" applyProtection="1">
      <protection hidden="1"/>
    </xf>
    <xf numFmtId="43" fontId="5" fillId="0" borderId="6" xfId="1" applyFont="1" applyBorder="1" applyAlignment="1" applyProtection="1">
      <alignment wrapText="1"/>
      <protection hidden="1"/>
    </xf>
    <xf numFmtId="43" fontId="5" fillId="0" borderId="1" xfId="1" applyFont="1" applyBorder="1" applyAlignment="1" applyProtection="1">
      <alignment vertical="center"/>
      <protection hidden="1"/>
    </xf>
    <xf numFmtId="43" fontId="5" fillId="5" borderId="1" xfId="1" applyFont="1" applyFill="1" applyBorder="1" applyAlignment="1" applyProtection="1">
      <alignment vertical="center"/>
      <protection hidden="1"/>
    </xf>
    <xf numFmtId="43" fontId="5" fillId="0" borderId="6" xfId="1" applyFont="1" applyBorder="1" applyProtection="1">
      <protection hidden="1"/>
    </xf>
    <xf numFmtId="43" fontId="6" fillId="0" borderId="6" xfId="1" applyFont="1" applyFill="1" applyBorder="1" applyAlignment="1" applyProtection="1">
      <alignment horizontal="center"/>
      <protection hidden="1"/>
    </xf>
    <xf numFmtId="43" fontId="4" fillId="0" borderId="1" xfId="1" applyFont="1" applyFill="1" applyBorder="1" applyAlignment="1" applyProtection="1">
      <protection hidden="1"/>
    </xf>
    <xf numFmtId="43" fontId="5" fillId="0" borderId="0" xfId="1" applyFont="1" applyAlignment="1" applyProtection="1">
      <alignment horizontal="center" vertical="center"/>
      <protection hidden="1"/>
    </xf>
    <xf numFmtId="43" fontId="4" fillId="0" borderId="0" xfId="1" applyFont="1" applyFill="1" applyProtection="1">
      <protection hidden="1"/>
    </xf>
    <xf numFmtId="43" fontId="4" fillId="0" borderId="8" xfId="1" applyFont="1" applyBorder="1" applyAlignment="1" applyProtection="1">
      <protection hidden="1"/>
    </xf>
    <xf numFmtId="43" fontId="4" fillId="0" borderId="8" xfId="1" applyFont="1" applyBorder="1" applyAlignment="1" applyProtection="1">
      <alignment wrapText="1"/>
      <protection hidden="1"/>
    </xf>
    <xf numFmtId="43" fontId="5" fillId="2" borderId="1" xfId="1" applyFont="1" applyFill="1" applyBorder="1" applyAlignment="1" applyProtection="1">
      <alignment horizontal="center"/>
      <protection hidden="1"/>
    </xf>
    <xf numFmtId="43" fontId="4" fillId="0" borderId="1" xfId="1" applyFont="1" applyBorder="1" applyAlignment="1" applyProtection="1">
      <alignment vertical="center"/>
      <protection hidden="1"/>
    </xf>
    <xf numFmtId="43" fontId="4" fillId="0" borderId="8" xfId="1" applyFont="1" applyBorder="1" applyAlignment="1"/>
    <xf numFmtId="43" fontId="4" fillId="0" borderId="8" xfId="1" applyFont="1" applyBorder="1" applyAlignment="1">
      <alignment wrapText="1"/>
    </xf>
    <xf numFmtId="43" fontId="5" fillId="0" borderId="1" xfId="1" applyFont="1" applyFill="1" applyBorder="1" applyAlignment="1" applyProtection="1">
      <alignment wrapText="1"/>
      <protection hidden="1"/>
    </xf>
  </cellXfs>
  <cellStyles count="6">
    <cellStyle name="Comma" xfId="1" builtinId="3"/>
    <cellStyle name="Comma 2" xfId="2"/>
    <cellStyle name="Comma 3" xfId="4"/>
    <cellStyle name="Normal" xfId="0" builtinId="0"/>
    <cellStyle name="Normal 2" xfId="3"/>
    <cellStyle name="Percent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showGridLines="0" tabSelected="1" topLeftCell="A17" workbookViewId="0">
      <selection activeCell="C37" sqref="C37"/>
    </sheetView>
  </sheetViews>
  <sheetFormatPr defaultRowHeight="15"/>
  <cols>
    <col min="1" max="1" width="53.140625" customWidth="1"/>
    <col min="2" max="5" width="31.28515625" customWidth="1"/>
  </cols>
  <sheetData>
    <row r="1" spans="1:5" ht="21" thickBot="1">
      <c r="A1" s="55" t="s">
        <v>58</v>
      </c>
      <c r="B1" s="56"/>
      <c r="C1" s="56"/>
      <c r="D1" s="56"/>
      <c r="E1" s="56"/>
    </row>
    <row r="2" spans="1:5">
      <c r="A2" s="57" t="s">
        <v>41</v>
      </c>
      <c r="B2" s="45"/>
      <c r="C2" s="45"/>
      <c r="D2" s="45"/>
      <c r="E2" s="45"/>
    </row>
    <row r="3" spans="1:5">
      <c r="A3" s="58"/>
      <c r="B3" s="69" t="s">
        <v>40</v>
      </c>
      <c r="C3" s="69"/>
      <c r="D3" s="69"/>
      <c r="E3" s="69"/>
    </row>
    <row r="4" spans="1:5">
      <c r="A4" s="59"/>
      <c r="B4" s="46" t="s">
        <v>5</v>
      </c>
      <c r="C4" s="43" t="s">
        <v>2</v>
      </c>
      <c r="D4" s="43" t="s">
        <v>3</v>
      </c>
      <c r="E4" s="43" t="s">
        <v>4</v>
      </c>
    </row>
    <row r="5" spans="1:5">
      <c r="A5" s="67" t="s">
        <v>34</v>
      </c>
      <c r="B5" s="60">
        <f>IF((Working!B27+Working!B35)&gt;0,(Working!B27+Working!B35),0)</f>
        <v>20000</v>
      </c>
      <c r="C5" s="48">
        <f>IF((Working!C27+Working!C35)&gt;0,(Working!C27+Working!C35),0)</f>
        <v>500</v>
      </c>
      <c r="D5" s="48">
        <f>IF((Working!C28+Working!C36)&gt;0,(Working!C28+Working!C36),0)</f>
        <v>5750</v>
      </c>
      <c r="E5" s="48">
        <f>IF((Working!C29+Working!C37)&gt;0,(Working!C29+Working!C37),0)</f>
        <v>500</v>
      </c>
    </row>
    <row r="6" spans="1:5">
      <c r="A6" s="67" t="s">
        <v>35</v>
      </c>
      <c r="B6" s="60">
        <f>IF((Working!B27+Working!B35)&lt;0,-(Working!B27+Working!B35),0)</f>
        <v>0</v>
      </c>
      <c r="C6" s="48">
        <f>IF((Working!C27+Working!C35)&lt;0,-(Working!C27+Working!C35),0)</f>
        <v>0</v>
      </c>
      <c r="D6" s="48">
        <f>IF((Working!C28+Working!C36)&lt;0,-(Working!C28+Working!C36),0)</f>
        <v>0</v>
      </c>
      <c r="E6" s="48">
        <f>IF((Working!C29+Working!C37)&lt;0,-(Working!C29+Working!C37),0)</f>
        <v>0</v>
      </c>
    </row>
    <row r="7" spans="1:5">
      <c r="A7" s="67" t="s">
        <v>36</v>
      </c>
      <c r="B7" s="61"/>
      <c r="C7" s="48">
        <f>IF((Working!D27+Working!D35)&lt;0,-(Working!D27+Working!D35),0)</f>
        <v>1000</v>
      </c>
      <c r="D7" s="48">
        <f>IF((Working!D28+Working!D36)&lt;0,-(Working!D28+Working!D36),0)</f>
        <v>0</v>
      </c>
      <c r="E7" s="48">
        <f>IF((Working!E29+Working!E37)&lt;0,-(Working!E29+Working!E37),0)</f>
        <v>1500</v>
      </c>
    </row>
    <row r="8" spans="1:5">
      <c r="A8" s="67" t="s">
        <v>37</v>
      </c>
      <c r="B8" s="61"/>
      <c r="C8" s="48">
        <f>IF((Working!D27+Working!D35)&gt;0,(Working!D27+Working!D35),0)</f>
        <v>0</v>
      </c>
      <c r="D8" s="48">
        <f>IF((Working!D28+Working!D36)&gt;0,(Working!D28+Working!D36),0)</f>
        <v>1520</v>
      </c>
      <c r="E8" s="48">
        <f>IF((Working!D29+Working!D37)&gt;0,(Working!D29+Working!D37),0)</f>
        <v>0</v>
      </c>
    </row>
    <row r="9" spans="1:5">
      <c r="A9" s="68" t="s">
        <v>38</v>
      </c>
      <c r="B9" s="43">
        <f>+Working!B3+B5-B6</f>
        <v>120000</v>
      </c>
      <c r="C9" s="43">
        <f>+Working!C3+C5-C6</f>
        <v>12500</v>
      </c>
      <c r="D9" s="43">
        <f>+Working!C16+D5-D6</f>
        <v>18250</v>
      </c>
      <c r="E9" s="43">
        <f>+Working!C5+E5-E6</f>
        <v>12500</v>
      </c>
    </row>
    <row r="10" spans="1:5">
      <c r="A10" s="62"/>
      <c r="B10" s="45"/>
      <c r="C10" s="45"/>
      <c r="D10" s="45"/>
      <c r="E10" s="45"/>
    </row>
    <row r="11" spans="1:5">
      <c r="A11" s="62" t="s">
        <v>39</v>
      </c>
      <c r="B11" s="45"/>
      <c r="C11" s="45"/>
      <c r="D11" s="45"/>
      <c r="E11" s="45"/>
    </row>
    <row r="12" spans="1:5">
      <c r="A12" s="58"/>
      <c r="B12" s="69" t="s">
        <v>39</v>
      </c>
      <c r="C12" s="69"/>
      <c r="D12" s="69"/>
      <c r="E12" s="69"/>
    </row>
    <row r="13" spans="1:5">
      <c r="A13" s="62"/>
      <c r="B13" s="46" t="s">
        <v>5</v>
      </c>
      <c r="C13" s="46" t="s">
        <v>2</v>
      </c>
      <c r="D13" s="46" t="s">
        <v>3</v>
      </c>
      <c r="E13" s="46" t="s">
        <v>4</v>
      </c>
    </row>
    <row r="14" spans="1:5">
      <c r="A14" s="58" t="s">
        <v>30</v>
      </c>
      <c r="B14" s="70">
        <f>Working!B58-Working!B68</f>
        <v>1000</v>
      </c>
      <c r="C14" s="70">
        <f>Working!C58-Working!C68</f>
        <v>12000</v>
      </c>
      <c r="D14" s="70">
        <f>Working!D58-Working!D68</f>
        <v>2100</v>
      </c>
      <c r="E14" s="70">
        <f>Working!E58-Working!E68</f>
        <v>2100</v>
      </c>
    </row>
    <row r="15" spans="1:5">
      <c r="A15" s="58" t="s">
        <v>29</v>
      </c>
      <c r="B15" s="70">
        <f>Working!B59-Working!B69</f>
        <v>99000</v>
      </c>
      <c r="C15" s="70">
        <f>Working!C59-Working!C69</f>
        <v>0</v>
      </c>
      <c r="D15" s="70">
        <f>Working!D59-Working!D69</f>
        <v>9900</v>
      </c>
      <c r="E15" s="70">
        <f>Working!E59-Working!E69</f>
        <v>9900</v>
      </c>
    </row>
    <row r="16" spans="1:5">
      <c r="A16" s="58" t="s">
        <v>57</v>
      </c>
      <c r="B16" s="70">
        <f>Working!B60-Working!B70</f>
        <v>0</v>
      </c>
      <c r="C16" s="70">
        <f>Working!C60-Working!C70</f>
        <v>0</v>
      </c>
      <c r="D16" s="70">
        <f>Working!D60-Working!D70</f>
        <v>0</v>
      </c>
      <c r="E16" s="70">
        <f>Working!E60-Working!E70</f>
        <v>0</v>
      </c>
    </row>
    <row r="17" spans="1:5">
      <c r="A17" s="58" t="s">
        <v>31</v>
      </c>
      <c r="B17" s="70">
        <f>Working!B61-Working!B71</f>
        <v>0</v>
      </c>
      <c r="C17" s="70">
        <f>Working!C61-Working!C71</f>
        <v>0</v>
      </c>
      <c r="D17" s="70">
        <f>Working!D61-Working!D71</f>
        <v>0</v>
      </c>
      <c r="E17" s="70">
        <f>Working!E61-Working!E71</f>
        <v>0</v>
      </c>
    </row>
    <row r="18" spans="1:5" ht="16.5">
      <c r="A18" s="63"/>
      <c r="B18" s="60">
        <f>Working!B62-Working!B72</f>
        <v>100000</v>
      </c>
      <c r="C18" s="60">
        <f>Working!C62-Working!C72</f>
        <v>12000</v>
      </c>
      <c r="D18" s="60">
        <f>Working!D62-Working!D72</f>
        <v>12000</v>
      </c>
      <c r="E18" s="60">
        <f>Working!E62-Working!E72</f>
        <v>12000</v>
      </c>
    </row>
    <row r="19" spans="1:5">
      <c r="A19" s="58" t="s">
        <v>32</v>
      </c>
      <c r="B19" s="70">
        <f>Working!B63-Working!B73</f>
        <v>100000</v>
      </c>
      <c r="C19" s="70">
        <f>Working!C63-Working!C73</f>
        <v>12000</v>
      </c>
      <c r="D19" s="70">
        <f>Working!D63-Working!D73</f>
        <v>12000</v>
      </c>
      <c r="E19" s="70">
        <f>Working!E63-Working!E73</f>
        <v>12000</v>
      </c>
    </row>
    <row r="20" spans="1:5">
      <c r="A20" s="62"/>
      <c r="B20" s="45"/>
      <c r="C20" s="45"/>
      <c r="D20" s="45"/>
      <c r="E20" s="45"/>
    </row>
    <row r="21" spans="1:5">
      <c r="A21" s="57" t="s">
        <v>42</v>
      </c>
      <c r="B21" s="45"/>
      <c r="C21" s="45"/>
      <c r="D21" s="45"/>
      <c r="E21" s="45"/>
    </row>
    <row r="22" spans="1:5">
      <c r="A22" s="58"/>
      <c r="B22" s="69"/>
      <c r="C22" s="69"/>
      <c r="D22" s="69"/>
      <c r="E22" s="69"/>
    </row>
    <row r="23" spans="1:5">
      <c r="A23" s="59"/>
      <c r="B23" s="73"/>
      <c r="C23" s="43" t="s">
        <v>44</v>
      </c>
      <c r="D23" s="43" t="s">
        <v>45</v>
      </c>
      <c r="E23" s="43" t="s">
        <v>46</v>
      </c>
    </row>
    <row r="24" spans="1:5">
      <c r="A24" s="67" t="s">
        <v>43</v>
      </c>
      <c r="B24" s="47"/>
      <c r="C24" s="48">
        <f>Working!D3</f>
        <v>10000</v>
      </c>
      <c r="D24" s="48">
        <f>Working!D4</f>
        <v>10000</v>
      </c>
      <c r="E24" s="48">
        <f>Working!D5</f>
        <v>10000</v>
      </c>
    </row>
    <row r="25" spans="1:5">
      <c r="A25" s="67" t="s">
        <v>47</v>
      </c>
      <c r="B25" s="47"/>
      <c r="C25" s="48">
        <f>IF((C24-C26-C27)&lt;Working!D15,(C24-C26-C27),Working!D15)</f>
        <v>9000</v>
      </c>
      <c r="D25" s="48">
        <f>IF((D24-D26-D27)&lt;Working!D16,(D24-D26-D27),Working!D16)</f>
        <v>9000</v>
      </c>
      <c r="E25" s="48">
        <f>IF((E24-E26-E27)&lt;Working!D17,(E24-E26-E27),Working!D17)</f>
        <v>9000</v>
      </c>
    </row>
    <row r="26" spans="1:5">
      <c r="A26" s="67" t="s">
        <v>48</v>
      </c>
      <c r="B26" s="47"/>
      <c r="C26" s="64">
        <f>Working!H3</f>
        <v>10</v>
      </c>
      <c r="D26" s="64">
        <f>Working!H4</f>
        <v>10</v>
      </c>
      <c r="E26" s="64">
        <f>Working!H5</f>
        <v>10</v>
      </c>
    </row>
    <row r="27" spans="1:5">
      <c r="A27" s="71" t="s">
        <v>49</v>
      </c>
      <c r="B27" s="19"/>
      <c r="C27" s="20"/>
      <c r="D27" s="20"/>
      <c r="E27" s="20"/>
    </row>
    <row r="28" spans="1:5">
      <c r="A28" s="72" t="s">
        <v>50</v>
      </c>
      <c r="B28" s="42"/>
      <c r="C28" s="43">
        <f>SUM(C25:C27)</f>
        <v>9010</v>
      </c>
      <c r="D28" s="43">
        <f>SUM(D25:D27)</f>
        <v>9010</v>
      </c>
      <c r="E28" s="43">
        <f>SUM(E25:E27)</f>
        <v>9010</v>
      </c>
    </row>
    <row r="29" spans="1:5">
      <c r="A29" s="72" t="s">
        <v>51</v>
      </c>
      <c r="B29" s="42"/>
      <c r="C29" s="44">
        <f>IF(Working!D3&lt;Working!D15,0,-Working!D27)</f>
        <v>1000</v>
      </c>
      <c r="D29" s="44">
        <f>IF(Working!D4&lt;Working!D16,0,-Working!D28)</f>
        <v>1000</v>
      </c>
      <c r="E29" s="44">
        <f>IF(Working!D5&lt;Working!D17,0,-Working!D29)</f>
        <v>1000</v>
      </c>
    </row>
    <row r="30" spans="1:5">
      <c r="A30" s="72" t="s">
        <v>52</v>
      </c>
      <c r="B30" s="42"/>
      <c r="C30" s="43">
        <f>SUM(C28:C29)</f>
        <v>10010</v>
      </c>
      <c r="D30" s="43">
        <f>SUM(D28:D29)</f>
        <v>10010</v>
      </c>
      <c r="E30" s="43">
        <f>SUM(E28:E29)</f>
        <v>10010</v>
      </c>
    </row>
    <row r="31" spans="1:5">
      <c r="A31" s="24"/>
      <c r="B31" s="45"/>
      <c r="C31" s="45">
        <f>C30-Working!D3</f>
        <v>10</v>
      </c>
      <c r="D31" s="45">
        <f>D30-Working!D4</f>
        <v>10</v>
      </c>
      <c r="E31" s="45">
        <f>E30-Working!D5</f>
        <v>10</v>
      </c>
    </row>
    <row r="32" spans="1:5">
      <c r="A32" s="21" t="s">
        <v>53</v>
      </c>
      <c r="B32" s="45"/>
      <c r="C32" s="45"/>
      <c r="D32" s="45"/>
      <c r="E32" s="45"/>
    </row>
    <row r="33" spans="1:7">
      <c r="A33" s="9"/>
      <c r="B33" s="69"/>
      <c r="C33" s="69"/>
      <c r="D33" s="69"/>
      <c r="E33" s="69"/>
    </row>
    <row r="34" spans="1:7">
      <c r="A34" s="12"/>
      <c r="B34" s="73"/>
      <c r="C34" s="43" t="s">
        <v>44</v>
      </c>
      <c r="D34" s="43" t="s">
        <v>45</v>
      </c>
      <c r="E34" s="43" t="s">
        <v>46</v>
      </c>
    </row>
    <row r="35" spans="1:7" s="18" customFormat="1">
      <c r="A35" s="16" t="s">
        <v>54</v>
      </c>
      <c r="B35" s="47"/>
      <c r="C35" s="48">
        <f>Working!D44+'GSTR-9'!C26</f>
        <v>11010</v>
      </c>
      <c r="D35" s="48">
        <f>Working!D45+'GSTR-9'!D26</f>
        <v>11010</v>
      </c>
      <c r="E35" s="48">
        <f>Working!D46+'GSTR-9'!E26</f>
        <v>11010</v>
      </c>
      <c r="F35" s="17"/>
      <c r="G35" s="17"/>
    </row>
    <row r="36" spans="1:7" s="18" customFormat="1">
      <c r="A36" s="16" t="s">
        <v>55</v>
      </c>
      <c r="B36" s="47"/>
      <c r="C36" s="48">
        <f>'GSTR-9'!C30</f>
        <v>10010</v>
      </c>
      <c r="D36" s="48">
        <f>'GSTR-9'!D30</f>
        <v>10010</v>
      </c>
      <c r="E36" s="48">
        <f>'GSTR-9'!E30</f>
        <v>10010</v>
      </c>
      <c r="F36" s="17"/>
      <c r="G36" s="17"/>
    </row>
    <row r="37" spans="1:7" s="18" customFormat="1">
      <c r="A37" s="16" t="s">
        <v>56</v>
      </c>
      <c r="B37" s="47"/>
      <c r="C37" s="64">
        <f>'GSTR-9'!C8</f>
        <v>0</v>
      </c>
      <c r="D37" s="64">
        <f>'GSTR-9'!D8</f>
        <v>1520</v>
      </c>
      <c r="E37" s="64">
        <f>'GSTR-9'!E8</f>
        <v>0</v>
      </c>
      <c r="F37" s="17"/>
      <c r="G37" s="17"/>
    </row>
  </sheetData>
  <mergeCells count="5">
    <mergeCell ref="B22:E22"/>
    <mergeCell ref="B33:E33"/>
    <mergeCell ref="A1:E1"/>
    <mergeCell ref="B12:E12"/>
    <mergeCell ref="B3:E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O109"/>
  <sheetViews>
    <sheetView showGridLines="0" topLeftCell="A49" workbookViewId="0">
      <selection activeCell="C77" sqref="C77"/>
    </sheetView>
  </sheetViews>
  <sheetFormatPr defaultRowHeight="15"/>
  <cols>
    <col min="1" max="1" width="19" style="1" bestFit="1" customWidth="1"/>
    <col min="2" max="3" width="21.42578125" style="1" customWidth="1"/>
    <col min="4" max="4" width="26.140625" style="1" customWidth="1"/>
    <col min="5" max="7" width="21.42578125" style="1" customWidth="1"/>
    <col min="8" max="8" width="29.7109375" style="1" bestFit="1" customWidth="1"/>
    <col min="9" max="9" width="29.7109375" style="1" customWidth="1"/>
    <col min="10" max="10" width="10.28515625" style="1" bestFit="1" customWidth="1"/>
    <col min="11" max="12" width="9.140625" style="1"/>
    <col min="13" max="13" width="12.5703125" style="1" bestFit="1" customWidth="1"/>
    <col min="14" max="14" width="5.42578125" style="1" bestFit="1" customWidth="1"/>
    <col min="15" max="15" width="38.42578125" style="1" bestFit="1" customWidth="1"/>
    <col min="16" max="16384" width="9.140625" style="1"/>
  </cols>
  <sheetData>
    <row r="1" spans="1:15">
      <c r="A1" s="29" t="s">
        <v>65</v>
      </c>
      <c r="B1" s="32" t="s">
        <v>1</v>
      </c>
      <c r="C1" s="33"/>
      <c r="D1" s="33"/>
      <c r="E1" s="33"/>
      <c r="F1" s="33"/>
      <c r="G1" s="34"/>
      <c r="J1" s="1" t="s">
        <v>59</v>
      </c>
    </row>
    <row r="2" spans="1:15" s="13" customFormat="1" ht="29.25">
      <c r="A2" s="11"/>
      <c r="B2" s="12" t="s">
        <v>5</v>
      </c>
      <c r="C2" s="12" t="s">
        <v>62</v>
      </c>
      <c r="D2" s="12" t="s">
        <v>63</v>
      </c>
      <c r="E2" s="12" t="s">
        <v>9</v>
      </c>
      <c r="F2" s="12" t="s">
        <v>10</v>
      </c>
      <c r="G2" s="12" t="s">
        <v>11</v>
      </c>
      <c r="H2" s="12" t="s">
        <v>64</v>
      </c>
      <c r="J2" s="18" t="s">
        <v>60</v>
      </c>
      <c r="M2" s="11" t="s">
        <v>12</v>
      </c>
      <c r="N2" s="11">
        <v>0</v>
      </c>
    </row>
    <row r="3" spans="1:15">
      <c r="A3" s="1" t="s">
        <v>2</v>
      </c>
      <c r="B3" s="31">
        <v>100000</v>
      </c>
      <c r="C3" s="27">
        <v>12000</v>
      </c>
      <c r="D3" s="27">
        <v>10000</v>
      </c>
      <c r="E3" s="9">
        <f>D3-C3</f>
        <v>-2000</v>
      </c>
      <c r="F3" s="27">
        <v>10</v>
      </c>
      <c r="G3" s="9">
        <v>10</v>
      </c>
      <c r="H3" s="9">
        <v>10</v>
      </c>
      <c r="J3" s="1" t="s">
        <v>61</v>
      </c>
      <c r="M3" s="1" t="s">
        <v>10</v>
      </c>
      <c r="N3" s="2">
        <v>0</v>
      </c>
    </row>
    <row r="4" spans="1:15">
      <c r="A4" s="1" t="s">
        <v>3</v>
      </c>
      <c r="B4" s="31"/>
      <c r="C4" s="27">
        <v>12000</v>
      </c>
      <c r="D4" s="27">
        <v>10000</v>
      </c>
      <c r="E4" s="9">
        <f>D4-C4</f>
        <v>-2000</v>
      </c>
      <c r="F4" s="27">
        <v>10</v>
      </c>
      <c r="G4" s="9">
        <v>10</v>
      </c>
      <c r="H4" s="9">
        <v>10</v>
      </c>
      <c r="M4" s="2" t="s">
        <v>13</v>
      </c>
      <c r="N4" s="2">
        <f>N2-N3</f>
        <v>0</v>
      </c>
    </row>
    <row r="5" spans="1:15">
      <c r="A5" s="1" t="s">
        <v>4</v>
      </c>
      <c r="B5" s="31"/>
      <c r="C5" s="27">
        <v>12000</v>
      </c>
      <c r="D5" s="27">
        <v>10000</v>
      </c>
      <c r="E5" s="9">
        <f>D5-C5</f>
        <v>-2000</v>
      </c>
      <c r="F5" s="27">
        <v>10</v>
      </c>
      <c r="G5" s="9">
        <v>10</v>
      </c>
      <c r="H5" s="9">
        <v>10</v>
      </c>
    </row>
    <row r="6" spans="1:15" s="2" customFormat="1" ht="14.25">
      <c r="B6" s="8"/>
      <c r="C6" s="8">
        <f>SUM(C3:C5)</f>
        <v>36000</v>
      </c>
      <c r="D6" s="8">
        <f t="shared" ref="D6" si="0">SUM(D3:D5)</f>
        <v>30000</v>
      </c>
      <c r="E6" s="8">
        <f>SUM(E3:E5)</f>
        <v>-6000</v>
      </c>
      <c r="F6" s="8">
        <f t="shared" ref="F6:G6" si="1">SUM(F3:F5)</f>
        <v>30</v>
      </c>
      <c r="G6" s="8">
        <f t="shared" si="1"/>
        <v>30</v>
      </c>
      <c r="H6" s="8">
        <f t="shared" ref="H6:I6" si="2">SUM(H3:H5)</f>
        <v>30</v>
      </c>
    </row>
    <row r="7" spans="1:15">
      <c r="A7" s="1" t="s">
        <v>14</v>
      </c>
      <c r="E7" s="2" t="s">
        <v>20</v>
      </c>
      <c r="G7" s="2">
        <v>5000</v>
      </c>
      <c r="H7" s="2"/>
    </row>
    <row r="8" spans="1:15">
      <c r="A8" s="1" t="s">
        <v>15</v>
      </c>
      <c r="E8" s="2" t="s">
        <v>21</v>
      </c>
      <c r="G8" s="1">
        <f>SUM(G6:G7)</f>
        <v>5030</v>
      </c>
    </row>
    <row r="9" spans="1:15">
      <c r="B9" s="2">
        <f>SUM(B7:B8)</f>
        <v>0</v>
      </c>
      <c r="E9" s="2" t="s">
        <v>22</v>
      </c>
      <c r="G9" s="1">
        <v>5029</v>
      </c>
    </row>
    <row r="10" spans="1:15">
      <c r="B10" s="2"/>
      <c r="E10" s="2" t="s">
        <v>6</v>
      </c>
      <c r="G10" s="1">
        <f>G8-G9</f>
        <v>1</v>
      </c>
    </row>
    <row r="11" spans="1:15">
      <c r="B11" s="2"/>
    </row>
    <row r="12" spans="1:15" ht="15.75" thickBot="1"/>
    <row r="13" spans="1:15">
      <c r="B13" s="32" t="s">
        <v>16</v>
      </c>
      <c r="C13" s="33"/>
      <c r="D13" s="33"/>
      <c r="E13" s="33"/>
      <c r="F13" s="33"/>
      <c r="G13" s="34"/>
    </row>
    <row r="14" spans="1:15" s="13" customFormat="1" ht="29.25">
      <c r="A14" s="11"/>
      <c r="B14" s="12" t="s">
        <v>5</v>
      </c>
      <c r="C14" s="12" t="s">
        <v>62</v>
      </c>
      <c r="D14" s="12" t="s">
        <v>63</v>
      </c>
      <c r="E14" s="12" t="s">
        <v>9</v>
      </c>
      <c r="F14" s="12" t="s">
        <v>10</v>
      </c>
      <c r="G14" s="12" t="s">
        <v>11</v>
      </c>
      <c r="H14" s="12" t="s">
        <v>64</v>
      </c>
    </row>
    <row r="15" spans="1:15" s="2" customFormat="1">
      <c r="A15" s="1" t="s">
        <v>2</v>
      </c>
      <c r="B15" s="31">
        <v>120000</v>
      </c>
      <c r="C15" s="27">
        <v>12500</v>
      </c>
      <c r="D15" s="27">
        <v>9000</v>
      </c>
      <c r="E15" s="9">
        <f>D15-C3</f>
        <v>-3000</v>
      </c>
      <c r="F15" s="27">
        <v>10</v>
      </c>
      <c r="G15" s="9">
        <f t="shared" ref="G15" si="3">E15+F15</f>
        <v>-2990</v>
      </c>
      <c r="H15" s="9">
        <v>10</v>
      </c>
      <c r="I15" s="1"/>
      <c r="J15" s="1"/>
      <c r="M15" s="2" t="s">
        <v>12</v>
      </c>
      <c r="N15" s="2">
        <v>0</v>
      </c>
    </row>
    <row r="16" spans="1:15">
      <c r="A16" s="1" t="s">
        <v>3</v>
      </c>
      <c r="B16" s="31"/>
      <c r="C16" s="27">
        <v>12500</v>
      </c>
      <c r="D16" s="27">
        <v>9000</v>
      </c>
      <c r="E16" s="9">
        <f>D16-C16</f>
        <v>-3500</v>
      </c>
      <c r="F16" s="27">
        <v>10</v>
      </c>
      <c r="G16" s="9">
        <f>E16+F16</f>
        <v>-3490</v>
      </c>
      <c r="H16" s="9">
        <v>10</v>
      </c>
      <c r="M16" s="1" t="s">
        <v>10</v>
      </c>
      <c r="N16" s="3">
        <v>0</v>
      </c>
      <c r="O16" s="1" t="s">
        <v>17</v>
      </c>
    </row>
    <row r="17" spans="1:15">
      <c r="A17" s="1" t="s">
        <v>4</v>
      </c>
      <c r="B17" s="31"/>
      <c r="C17" s="27">
        <v>12500</v>
      </c>
      <c r="D17" s="27">
        <v>9000</v>
      </c>
      <c r="E17" s="9">
        <f>D17-C17</f>
        <v>-3500</v>
      </c>
      <c r="F17" s="27">
        <v>10</v>
      </c>
      <c r="G17" s="9">
        <f t="shared" ref="G17" si="4">E17+F17</f>
        <v>-3490</v>
      </c>
      <c r="H17" s="9">
        <v>10</v>
      </c>
      <c r="M17" s="2" t="s">
        <v>13</v>
      </c>
      <c r="N17" s="2">
        <f>N15-N16</f>
        <v>0</v>
      </c>
      <c r="O17" s="4" t="s">
        <v>7</v>
      </c>
    </row>
    <row r="18" spans="1:15">
      <c r="A18" s="2"/>
      <c r="B18" s="8"/>
      <c r="C18" s="8">
        <f>SUM(C15:C17)</f>
        <v>37500</v>
      </c>
      <c r="D18" s="8">
        <f t="shared" ref="D18" si="5">SUM(D15:D17)</f>
        <v>27000</v>
      </c>
      <c r="E18" s="8">
        <f>SUM(E15:E17)</f>
        <v>-10000</v>
      </c>
      <c r="F18" s="10">
        <f t="shared" ref="F18:H18" si="6">SUM(F15:F17)</f>
        <v>30</v>
      </c>
      <c r="G18" s="8">
        <f t="shared" si="6"/>
        <v>-9970</v>
      </c>
      <c r="H18" s="8">
        <f t="shared" si="6"/>
        <v>30</v>
      </c>
      <c r="I18" s="2"/>
      <c r="J18" s="2"/>
    </row>
    <row r="19" spans="1:15" s="2" customFormat="1">
      <c r="A19" s="1" t="s">
        <v>14</v>
      </c>
      <c r="B19" s="1"/>
      <c r="E19" s="2" t="s">
        <v>23</v>
      </c>
      <c r="F19" s="6"/>
      <c r="G19" s="2">
        <v>2000</v>
      </c>
    </row>
    <row r="20" spans="1:15">
      <c r="A20" s="1" t="s">
        <v>15</v>
      </c>
      <c r="C20" s="2"/>
      <c r="E20" s="2" t="s">
        <v>24</v>
      </c>
      <c r="G20" s="5">
        <f>SUM(G18:G19)</f>
        <v>-7970</v>
      </c>
      <c r="H20" s="2"/>
      <c r="I20" s="2"/>
    </row>
    <row r="21" spans="1:15">
      <c r="B21" s="2">
        <f>SUM(B19:B20)</f>
        <v>0</v>
      </c>
      <c r="C21" s="2"/>
      <c r="E21" s="1" t="s">
        <v>25</v>
      </c>
      <c r="G21" s="1">
        <v>-8000</v>
      </c>
    </row>
    <row r="22" spans="1:15">
      <c r="E22" s="1" t="s">
        <v>6</v>
      </c>
      <c r="G22" s="1">
        <f>G20-G21</f>
        <v>30</v>
      </c>
    </row>
    <row r="24" spans="1:15" ht="15.75" thickBot="1"/>
    <row r="25" spans="1:15">
      <c r="B25" s="32" t="s">
        <v>26</v>
      </c>
      <c r="C25" s="33"/>
      <c r="D25" s="33"/>
      <c r="E25" s="33"/>
      <c r="F25" s="33"/>
      <c r="G25" s="34"/>
    </row>
    <row r="26" spans="1:15" s="13" customFormat="1" ht="29.25">
      <c r="A26" s="11"/>
      <c r="B26" s="12" t="s">
        <v>5</v>
      </c>
      <c r="C26" s="12" t="s">
        <v>62</v>
      </c>
      <c r="D26" s="12" t="s">
        <v>63</v>
      </c>
      <c r="E26" s="12" t="s">
        <v>9</v>
      </c>
      <c r="F26" s="12" t="s">
        <v>10</v>
      </c>
      <c r="G26" s="12" t="s">
        <v>11</v>
      </c>
      <c r="H26" s="11"/>
      <c r="I26" s="11"/>
    </row>
    <row r="27" spans="1:15">
      <c r="A27" s="1" t="s">
        <v>2</v>
      </c>
      <c r="B27" s="40">
        <f t="shared" ref="B27:G27" si="7">B15-B3</f>
        <v>20000</v>
      </c>
      <c r="C27" s="41">
        <f t="shared" si="7"/>
        <v>500</v>
      </c>
      <c r="D27" s="41">
        <f t="shared" si="7"/>
        <v>-1000</v>
      </c>
      <c r="E27" s="41">
        <f>E15-E15</f>
        <v>0</v>
      </c>
      <c r="F27" s="41">
        <f t="shared" si="7"/>
        <v>0</v>
      </c>
      <c r="G27" s="41">
        <f t="shared" si="7"/>
        <v>-3000</v>
      </c>
      <c r="H27" s="2"/>
      <c r="I27" s="2"/>
    </row>
    <row r="28" spans="1:15">
      <c r="A28" s="1" t="s">
        <v>3</v>
      </c>
      <c r="B28" s="40"/>
      <c r="C28" s="41">
        <f t="shared" ref="C28:G29" si="8">C16-C4</f>
        <v>500</v>
      </c>
      <c r="D28" s="41">
        <f t="shared" si="8"/>
        <v>-1000</v>
      </c>
      <c r="E28" s="41">
        <f t="shared" si="8"/>
        <v>-1500</v>
      </c>
      <c r="F28" s="41">
        <f t="shared" si="8"/>
        <v>0</v>
      </c>
      <c r="G28" s="41">
        <f t="shared" si="8"/>
        <v>-3500</v>
      </c>
      <c r="H28" s="2"/>
      <c r="I28" s="2"/>
    </row>
    <row r="29" spans="1:15">
      <c r="A29" s="1" t="s">
        <v>4</v>
      </c>
      <c r="B29" s="40"/>
      <c r="C29" s="41">
        <f t="shared" si="8"/>
        <v>500</v>
      </c>
      <c r="D29" s="41">
        <f t="shared" si="8"/>
        <v>-1000</v>
      </c>
      <c r="E29" s="41">
        <f t="shared" si="8"/>
        <v>-1500</v>
      </c>
      <c r="F29" s="41">
        <f t="shared" si="8"/>
        <v>0</v>
      </c>
      <c r="G29" s="41">
        <f t="shared" si="8"/>
        <v>-3500</v>
      </c>
      <c r="H29" s="2"/>
      <c r="I29" s="2"/>
    </row>
    <row r="30" spans="1:15">
      <c r="A30" s="2"/>
      <c r="B30" s="8"/>
      <c r="C30" s="8">
        <f t="shared" ref="C30:D30" si="9">SUM(C27:C29)</f>
        <v>1500</v>
      </c>
      <c r="D30" s="8">
        <f t="shared" si="9"/>
        <v>-3000</v>
      </c>
      <c r="E30" s="8">
        <f>SUM(E27:E29)</f>
        <v>-3000</v>
      </c>
      <c r="F30" s="8">
        <f t="shared" ref="F30:G30" si="10">SUM(F27:F29)</f>
        <v>0</v>
      </c>
      <c r="G30" s="8">
        <f t="shared" si="10"/>
        <v>-10000</v>
      </c>
      <c r="H30" s="2"/>
      <c r="I30" s="2"/>
    </row>
    <row r="31" spans="1:1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2">
      <c r="B33" s="30" t="s">
        <v>27</v>
      </c>
      <c r="C33" s="30"/>
      <c r="D33" s="30"/>
      <c r="E33" s="30"/>
      <c r="F33" s="30"/>
      <c r="G33" s="30"/>
    </row>
    <row r="34" spans="1:12" s="13" customFormat="1" ht="29.25">
      <c r="A34" s="11"/>
      <c r="B34" s="12" t="s">
        <v>5</v>
      </c>
      <c r="C34" s="12" t="s">
        <v>62</v>
      </c>
      <c r="D34" s="12" t="s">
        <v>63</v>
      </c>
      <c r="E34" s="12" t="s">
        <v>9</v>
      </c>
      <c r="F34" s="12" t="s">
        <v>10</v>
      </c>
      <c r="G34" s="12" t="s">
        <v>11</v>
      </c>
      <c r="H34" s="11"/>
      <c r="I34" s="11"/>
    </row>
    <row r="35" spans="1:12">
      <c r="A35" s="1" t="s">
        <v>2</v>
      </c>
      <c r="B35" s="31">
        <v>0</v>
      </c>
      <c r="C35" s="27">
        <v>0</v>
      </c>
      <c r="D35" s="27">
        <v>0</v>
      </c>
      <c r="E35" s="27">
        <f>C35-D35</f>
        <v>0</v>
      </c>
      <c r="F35" s="27">
        <v>0</v>
      </c>
      <c r="G35" s="27">
        <f>E35-F35</f>
        <v>0</v>
      </c>
      <c r="H35" s="2"/>
      <c r="I35" s="2"/>
    </row>
    <row r="36" spans="1:12">
      <c r="A36" s="1" t="s">
        <v>3</v>
      </c>
      <c r="B36" s="31"/>
      <c r="C36" s="27">
        <v>5250</v>
      </c>
      <c r="D36" s="27">
        <v>2520</v>
      </c>
      <c r="E36" s="27">
        <f>C36-D36</f>
        <v>2730</v>
      </c>
      <c r="F36" s="27">
        <v>0</v>
      </c>
      <c r="G36" s="27">
        <f>E36-F36</f>
        <v>2730</v>
      </c>
      <c r="H36" s="2"/>
      <c r="I36" s="2"/>
    </row>
    <row r="37" spans="1:12">
      <c r="A37" s="1" t="s">
        <v>4</v>
      </c>
      <c r="B37" s="31"/>
      <c r="C37" s="27">
        <v>0</v>
      </c>
      <c r="D37" s="27">
        <v>0</v>
      </c>
      <c r="E37" s="27">
        <f>C37-D37</f>
        <v>0</v>
      </c>
      <c r="F37" s="27">
        <v>0</v>
      </c>
      <c r="G37" s="27">
        <f>E37-F37</f>
        <v>0</v>
      </c>
      <c r="H37" s="2"/>
      <c r="I37" s="2"/>
    </row>
    <row r="38" spans="1:12">
      <c r="A38" s="2"/>
      <c r="B38" s="8"/>
      <c r="C38" s="8">
        <f>SUM(C35:C37)</f>
        <v>5250</v>
      </c>
      <c r="D38" s="8">
        <f>SUM(D35:D37)</f>
        <v>2520</v>
      </c>
      <c r="E38" s="8">
        <f>SUM(E35:E37)</f>
        <v>2730</v>
      </c>
      <c r="F38" s="8">
        <f>SUM(F35:F37)</f>
        <v>0</v>
      </c>
      <c r="G38" s="8">
        <f>SUM(G35:G37)</f>
        <v>2730</v>
      </c>
      <c r="H38" s="2"/>
      <c r="I38" s="2"/>
    </row>
    <row r="39" spans="1:12">
      <c r="A39" s="2"/>
      <c r="B39" s="22"/>
      <c r="C39" s="22"/>
      <c r="D39" s="22"/>
      <c r="E39" s="22"/>
      <c r="F39" s="22"/>
      <c r="G39" s="22"/>
      <c r="H39" s="2"/>
      <c r="I39" s="2"/>
    </row>
    <row r="40" spans="1:12">
      <c r="A40" s="2"/>
      <c r="B40" s="22"/>
      <c r="C40" s="22"/>
      <c r="D40" s="22"/>
      <c r="E40" s="22"/>
      <c r="F40" s="22"/>
      <c r="G40" s="22"/>
      <c r="H40" s="2"/>
      <c r="I40" s="2"/>
    </row>
    <row r="41" spans="1:12" s="7" customFormat="1" ht="17.25" thickBot="1">
      <c r="A41" s="35" t="s">
        <v>18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</row>
    <row r="42" spans="1:12" ht="15.75" thickBot="1">
      <c r="B42" s="36" t="s">
        <v>0</v>
      </c>
      <c r="C42" s="37"/>
      <c r="D42" s="37"/>
      <c r="E42" s="37"/>
      <c r="F42" s="37"/>
      <c r="G42" s="38"/>
    </row>
    <row r="43" spans="1:12">
      <c r="A43" s="2"/>
      <c r="B43" s="2"/>
      <c r="C43" s="2"/>
      <c r="D43" s="2" t="s">
        <v>8</v>
      </c>
      <c r="E43" s="2"/>
      <c r="F43" s="2"/>
      <c r="G43" s="2"/>
    </row>
    <row r="44" spans="1:12">
      <c r="A44" s="1" t="s">
        <v>2</v>
      </c>
      <c r="B44" s="39"/>
      <c r="D44" s="29">
        <v>11000</v>
      </c>
    </row>
    <row r="45" spans="1:12">
      <c r="A45" s="1" t="s">
        <v>3</v>
      </c>
      <c r="B45" s="39"/>
      <c r="D45" s="29">
        <v>11000</v>
      </c>
    </row>
    <row r="46" spans="1:12">
      <c r="A46" s="1" t="s">
        <v>4</v>
      </c>
      <c r="B46" s="39"/>
      <c r="D46" s="29">
        <v>11000</v>
      </c>
    </row>
    <row r="47" spans="1:12">
      <c r="A47" s="2"/>
      <c r="B47" s="2"/>
      <c r="C47" s="2"/>
      <c r="D47" s="2"/>
      <c r="E47" s="2"/>
      <c r="F47" s="2"/>
      <c r="G47" s="2"/>
      <c r="H47" s="2"/>
      <c r="I47" s="2"/>
    </row>
    <row r="48" spans="1:12" ht="15.75" thickBot="1">
      <c r="A48" s="2"/>
      <c r="B48" s="2"/>
      <c r="C48" s="2"/>
      <c r="D48" s="2"/>
      <c r="E48" s="2"/>
      <c r="F48" s="2"/>
      <c r="G48" s="2"/>
      <c r="H48" s="2"/>
      <c r="I48" s="2"/>
    </row>
    <row r="49" spans="1:12" ht="15.75" thickBot="1">
      <c r="B49" s="36" t="s">
        <v>19</v>
      </c>
      <c r="C49" s="37"/>
      <c r="D49" s="37"/>
      <c r="E49" s="37"/>
      <c r="F49" s="37"/>
      <c r="G49" s="38"/>
      <c r="H49" s="2"/>
      <c r="I49" s="2"/>
    </row>
    <row r="50" spans="1:12">
      <c r="A50" s="2"/>
      <c r="B50" s="2"/>
      <c r="C50" s="2"/>
      <c r="D50" s="2" t="s">
        <v>8</v>
      </c>
      <c r="E50" s="2"/>
      <c r="F50" s="2"/>
      <c r="G50" s="2"/>
    </row>
    <row r="51" spans="1:12">
      <c r="A51" s="1" t="s">
        <v>2</v>
      </c>
      <c r="B51" s="65"/>
      <c r="C51" s="49"/>
      <c r="D51" s="49">
        <f>D44-D15</f>
        <v>2000</v>
      </c>
      <c r="E51" s="49"/>
      <c r="F51" s="49"/>
      <c r="G51" s="49"/>
    </row>
    <row r="52" spans="1:12">
      <c r="A52" s="1" t="s">
        <v>3</v>
      </c>
      <c r="B52" s="65"/>
      <c r="C52" s="49"/>
      <c r="D52" s="66">
        <f>D45-D16</f>
        <v>2000</v>
      </c>
      <c r="E52" s="49"/>
      <c r="F52" s="49"/>
      <c r="G52" s="49"/>
    </row>
    <row r="53" spans="1:12">
      <c r="A53" s="1" t="s">
        <v>4</v>
      </c>
      <c r="B53" s="65"/>
      <c r="C53" s="49"/>
      <c r="D53" s="66">
        <f>D46-D17</f>
        <v>2000</v>
      </c>
      <c r="E53" s="49"/>
      <c r="F53" s="49"/>
      <c r="G53" s="49"/>
    </row>
    <row r="54" spans="1:12">
      <c r="B54" s="14"/>
      <c r="D54" s="3"/>
    </row>
    <row r="55" spans="1:12" s="3" customFormat="1" ht="17.25" thickBot="1">
      <c r="A55" s="2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6" spans="1:12" ht="15.75" thickBot="1">
      <c r="B56" s="36" t="s">
        <v>28</v>
      </c>
      <c r="C56" s="37"/>
      <c r="D56" s="37"/>
      <c r="E56" s="37"/>
      <c r="F56" s="37"/>
      <c r="G56" s="38"/>
    </row>
    <row r="57" spans="1:12">
      <c r="A57" s="2"/>
      <c r="B57" s="12" t="s">
        <v>5</v>
      </c>
      <c r="C57" s="12" t="s">
        <v>2</v>
      </c>
      <c r="D57" s="12" t="s">
        <v>3</v>
      </c>
      <c r="E57" s="12" t="s">
        <v>4</v>
      </c>
    </row>
    <row r="58" spans="1:12">
      <c r="A58" s="1" t="s">
        <v>30</v>
      </c>
      <c r="B58" s="26">
        <v>1000</v>
      </c>
      <c r="C58" s="27">
        <v>0</v>
      </c>
      <c r="D58" s="27">
        <v>10</v>
      </c>
      <c r="E58" s="27">
        <v>10</v>
      </c>
    </row>
    <row r="59" spans="1:12">
      <c r="A59" s="1" t="s">
        <v>29</v>
      </c>
      <c r="B59" s="26">
        <v>99000</v>
      </c>
      <c r="C59" s="27">
        <v>0</v>
      </c>
      <c r="D59" s="27">
        <v>9900</v>
      </c>
      <c r="E59" s="27">
        <v>9900</v>
      </c>
    </row>
    <row r="60" spans="1:12">
      <c r="A60" s="1" t="s">
        <v>57</v>
      </c>
      <c r="B60" s="26"/>
      <c r="C60" s="27"/>
      <c r="D60" s="27"/>
      <c r="E60" s="27"/>
    </row>
    <row r="61" spans="1:12">
      <c r="A61" s="1" t="s">
        <v>31</v>
      </c>
      <c r="B61" s="26"/>
      <c r="C61" s="26"/>
      <c r="D61" s="26"/>
      <c r="E61" s="26"/>
    </row>
    <row r="62" spans="1:12" s="3" customFormat="1" ht="16.5">
      <c r="A62" s="15"/>
      <c r="B62" s="8">
        <f>SUM(B58:B61)</f>
        <v>100000</v>
      </c>
      <c r="C62" s="8">
        <f>SUM(C58:C61)</f>
        <v>0</v>
      </c>
      <c r="D62" s="8">
        <f>SUM(D58:D61)</f>
        <v>9910</v>
      </c>
      <c r="E62" s="8">
        <f>SUM(E58:E61)</f>
        <v>9910</v>
      </c>
      <c r="F62" s="1"/>
      <c r="G62" s="1"/>
      <c r="H62" s="1"/>
      <c r="I62" s="1"/>
      <c r="J62" s="15"/>
      <c r="K62" s="15"/>
      <c r="L62" s="15"/>
    </row>
    <row r="63" spans="1:12">
      <c r="A63" s="1" t="s">
        <v>32</v>
      </c>
      <c r="B63" s="26">
        <f>+B62</f>
        <v>100000</v>
      </c>
      <c r="C63" s="26">
        <f>+C62</f>
        <v>0</v>
      </c>
      <c r="D63" s="26">
        <f>+D62</f>
        <v>9910</v>
      </c>
      <c r="E63" s="26">
        <f>+E62</f>
        <v>9910</v>
      </c>
    </row>
    <row r="64" spans="1:12" s="3" customFormat="1" ht="16.5">
      <c r="A64" s="15"/>
      <c r="B64" s="1"/>
      <c r="C64" s="1"/>
      <c r="D64" s="1"/>
      <c r="E64" s="2"/>
      <c r="F64" s="1"/>
      <c r="G64" s="1">
        <f>SUM(G62:G63)</f>
        <v>0</v>
      </c>
      <c r="H64" s="15"/>
      <c r="I64" s="15"/>
      <c r="J64" s="15"/>
      <c r="K64" s="15"/>
      <c r="L64" s="15"/>
    </row>
    <row r="65" spans="1:12" s="3" customFormat="1" ht="17.25" thickBot="1">
      <c r="A65" s="15"/>
      <c r="B65" s="2"/>
      <c r="C65" s="1"/>
      <c r="D65" s="1"/>
      <c r="E65" s="2"/>
      <c r="F65" s="1"/>
      <c r="G65" s="1"/>
      <c r="H65" s="15"/>
      <c r="I65" s="15"/>
      <c r="J65" s="15"/>
      <c r="K65" s="15"/>
      <c r="L65" s="15"/>
    </row>
    <row r="66" spans="1:12" ht="15.75" thickBot="1">
      <c r="A66" s="49"/>
      <c r="B66" s="50" t="s">
        <v>33</v>
      </c>
      <c r="C66" s="51"/>
      <c r="D66" s="51"/>
      <c r="E66" s="51"/>
      <c r="F66" s="49"/>
      <c r="G66" s="49"/>
    </row>
    <row r="67" spans="1:12">
      <c r="A67" s="52"/>
      <c r="B67" s="46" t="s">
        <v>5</v>
      </c>
      <c r="C67" s="46" t="s">
        <v>2</v>
      </c>
      <c r="D67" s="46" t="s">
        <v>3</v>
      </c>
      <c r="E67" s="46" t="s">
        <v>4</v>
      </c>
      <c r="F67" s="49"/>
      <c r="G67" s="49"/>
    </row>
    <row r="68" spans="1:12">
      <c r="A68" s="49" t="s">
        <v>30</v>
      </c>
      <c r="B68" s="53">
        <f>(B58+B59+B60+B61)-B3</f>
        <v>0</v>
      </c>
      <c r="C68" s="53">
        <f>(C58+C59+C60+C61)-C3</f>
        <v>-12000</v>
      </c>
      <c r="D68" s="53">
        <f>(D58+D59+D60+D61)-C4</f>
        <v>-2090</v>
      </c>
      <c r="E68" s="53">
        <f>(E58+E59+E60+E61)-C5</f>
        <v>-2090</v>
      </c>
      <c r="F68" s="49"/>
      <c r="G68" s="49"/>
    </row>
    <row r="69" spans="1:12">
      <c r="A69" s="49" t="s">
        <v>29</v>
      </c>
      <c r="B69" s="53">
        <f>B59-B59</f>
        <v>0</v>
      </c>
      <c r="C69" s="53">
        <f>C59-C59</f>
        <v>0</v>
      </c>
      <c r="D69" s="53">
        <f>D59-D59</f>
        <v>0</v>
      </c>
      <c r="E69" s="53">
        <f>E59-E59</f>
        <v>0</v>
      </c>
      <c r="F69" s="49"/>
      <c r="G69" s="49"/>
    </row>
    <row r="70" spans="1:12">
      <c r="A70" s="49" t="s">
        <v>57</v>
      </c>
      <c r="B70" s="53">
        <f>B60-B60</f>
        <v>0</v>
      </c>
      <c r="C70" s="53">
        <f>C60-C60</f>
        <v>0</v>
      </c>
      <c r="D70" s="53">
        <f>D60-D60</f>
        <v>0</v>
      </c>
      <c r="E70" s="53">
        <f>E60-E60</f>
        <v>0</v>
      </c>
      <c r="F70" s="49"/>
      <c r="G70" s="49"/>
    </row>
    <row r="71" spans="1:12">
      <c r="A71" s="49" t="s">
        <v>31</v>
      </c>
      <c r="B71" s="53">
        <f>B61-B61</f>
        <v>0</v>
      </c>
      <c r="C71" s="53">
        <f>C61-C61</f>
        <v>0</v>
      </c>
      <c r="D71" s="53">
        <f>D61-D61</f>
        <v>0</v>
      </c>
      <c r="E71" s="53">
        <f>E61-E61</f>
        <v>0</v>
      </c>
      <c r="F71" s="49"/>
      <c r="G71" s="49"/>
    </row>
    <row r="72" spans="1:12" s="3" customFormat="1" ht="16.5">
      <c r="A72" s="54"/>
      <c r="B72" s="43">
        <f>SUM(B68:B71)</f>
        <v>0</v>
      </c>
      <c r="C72" s="43">
        <f>SUM(C68:C71)</f>
        <v>-12000</v>
      </c>
      <c r="D72" s="43">
        <f>SUM(D68:D71)</f>
        <v>-2090</v>
      </c>
      <c r="E72" s="43">
        <f>SUM(E68:E71)</f>
        <v>-2090</v>
      </c>
      <c r="F72" s="49"/>
      <c r="G72" s="49"/>
      <c r="H72" s="1"/>
      <c r="I72" s="1"/>
      <c r="J72" s="15"/>
      <c r="K72" s="15"/>
      <c r="L72" s="15"/>
    </row>
    <row r="73" spans="1:12">
      <c r="A73" s="49" t="s">
        <v>32</v>
      </c>
      <c r="B73" s="53">
        <f>B63-B3</f>
        <v>0</v>
      </c>
      <c r="C73" s="41">
        <f>C63-C3</f>
        <v>-12000</v>
      </c>
      <c r="D73" s="41">
        <f>D63-C4</f>
        <v>-2090</v>
      </c>
      <c r="E73" s="41">
        <f>E63-C5</f>
        <v>-2090</v>
      </c>
      <c r="F73" s="49"/>
      <c r="G73" s="49"/>
    </row>
    <row r="74" spans="1:12" s="3" customFormat="1" ht="16.5">
      <c r="A74" s="54"/>
      <c r="B74" s="54"/>
      <c r="C74" s="54"/>
      <c r="D74" s="54"/>
      <c r="E74" s="54"/>
      <c r="F74" s="54"/>
      <c r="G74" s="54"/>
      <c r="H74" s="15"/>
      <c r="I74" s="15"/>
      <c r="J74" s="15"/>
      <c r="K74" s="15"/>
      <c r="L74" s="15"/>
    </row>
    <row r="75" spans="1:12" s="3" customFormat="1" ht="16.5">
      <c r="A75" s="54"/>
      <c r="B75" s="54"/>
      <c r="C75" s="54"/>
      <c r="D75" s="54"/>
      <c r="E75" s="54"/>
      <c r="F75" s="54"/>
      <c r="G75" s="54"/>
      <c r="H75" s="15"/>
      <c r="I75" s="15"/>
      <c r="J75" s="15"/>
      <c r="K75" s="15"/>
      <c r="L75" s="15"/>
    </row>
    <row r="76" spans="1:12">
      <c r="H76" s="2"/>
      <c r="I76" s="2"/>
      <c r="J76" s="2"/>
    </row>
    <row r="77" spans="1:12">
      <c r="H77" s="2"/>
      <c r="I77" s="2"/>
      <c r="J77" s="2"/>
    </row>
    <row r="79" spans="1:12" s="11" customFormat="1" ht="14.25"/>
    <row r="80" spans="1:12" s="18" customFormat="1">
      <c r="H80" s="17"/>
      <c r="I80" s="17"/>
    </row>
    <row r="81" spans="8:12" s="18" customFormat="1">
      <c r="H81" s="17"/>
      <c r="I81" s="17"/>
    </row>
    <row r="82" spans="8:12" s="18" customFormat="1">
      <c r="H82" s="17"/>
      <c r="I82" s="17"/>
    </row>
    <row r="83" spans="8:12" s="18" customFormat="1">
      <c r="H83" s="17"/>
      <c r="I83" s="17"/>
    </row>
    <row r="84" spans="8:12">
      <c r="H84" s="2"/>
      <c r="I84" s="2"/>
    </row>
    <row r="85" spans="8:12">
      <c r="H85" s="2"/>
      <c r="I85" s="2"/>
      <c r="J85" s="2"/>
    </row>
    <row r="86" spans="8:12">
      <c r="H86" s="2"/>
      <c r="I86" s="2"/>
      <c r="J86" s="2"/>
    </row>
    <row r="93" spans="8:12" s="5" customFormat="1" ht="16.5">
      <c r="H93" s="2"/>
      <c r="I93" s="2"/>
      <c r="J93" s="15"/>
      <c r="K93" s="15"/>
      <c r="L93" s="15"/>
    </row>
    <row r="95" spans="8:12">
      <c r="H95" s="2"/>
      <c r="I95" s="2"/>
      <c r="J95" s="2"/>
    </row>
    <row r="96" spans="8:12">
      <c r="H96" s="2"/>
      <c r="I96" s="2"/>
      <c r="J96" s="2"/>
    </row>
    <row r="98" spans="8:10" s="11" customFormat="1" ht="14.25"/>
    <row r="99" spans="8:10" s="18" customFormat="1">
      <c r="H99" s="17"/>
      <c r="I99" s="17"/>
    </row>
    <row r="100" spans="8:10" s="18" customFormat="1">
      <c r="H100" s="23"/>
      <c r="I100" s="28"/>
    </row>
    <row r="101" spans="8:10" s="18" customFormat="1">
      <c r="H101" s="17"/>
      <c r="I101" s="17"/>
    </row>
    <row r="102" spans="8:10" s="18" customFormat="1">
      <c r="H102" s="17"/>
      <c r="I102" s="17"/>
    </row>
    <row r="103" spans="8:10">
      <c r="H103" s="2"/>
      <c r="I103" s="2"/>
    </row>
    <row r="104" spans="8:10">
      <c r="H104" s="2"/>
      <c r="I104" s="2"/>
    </row>
    <row r="105" spans="8:10">
      <c r="H105" s="2"/>
      <c r="I105" s="2"/>
    </row>
    <row r="106" spans="8:10">
      <c r="H106" s="2"/>
      <c r="I106" s="2"/>
      <c r="J106" s="2"/>
    </row>
    <row r="107" spans="8:10">
      <c r="H107" s="2"/>
      <c r="I107" s="2"/>
      <c r="J107" s="2"/>
    </row>
    <row r="109" spans="8:10" s="11" customFormat="1" ht="14.25"/>
  </sheetData>
  <mergeCells count="15">
    <mergeCell ref="A41:L41"/>
    <mergeCell ref="B42:G42"/>
    <mergeCell ref="B44:B46"/>
    <mergeCell ref="B49:G49"/>
    <mergeCell ref="B51:B53"/>
    <mergeCell ref="B56:G56"/>
    <mergeCell ref="B66:E66"/>
    <mergeCell ref="B33:G33"/>
    <mergeCell ref="B35:B37"/>
    <mergeCell ref="B1:G1"/>
    <mergeCell ref="B3:B5"/>
    <mergeCell ref="B13:G13"/>
    <mergeCell ref="B15:B17"/>
    <mergeCell ref="B25:G25"/>
    <mergeCell ref="B27:B29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GSTR-9</vt:lpstr>
      <vt:lpstr>Working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2020-03-05T12:52:31Z</dcterms:modified>
</cp:coreProperties>
</file>